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2021 г." sheetId="35" r:id="rId1"/>
  </sheets>
  <definedNames>
    <definedName name="_xlnm._FilterDatabase" localSheetId="0" hidden="1">'2021 г.'!$A$7:$M$19</definedName>
  </definedNames>
  <calcPr calcId="152511"/>
</workbook>
</file>

<file path=xl/calcChain.xml><?xml version="1.0" encoding="utf-8"?>
<calcChain xmlns="http://schemas.openxmlformats.org/spreadsheetml/2006/main">
  <c r="C8" i="35" l="1"/>
  <c r="H10" i="35"/>
  <c r="I26" i="35"/>
  <c r="I27" i="35"/>
  <c r="I28" i="35"/>
  <c r="I25" i="35"/>
  <c r="G25" i="35" s="1"/>
  <c r="G24" i="35"/>
  <c r="G26" i="35"/>
  <c r="G27" i="35"/>
  <c r="C26" i="35"/>
  <c r="D23" i="35"/>
  <c r="E23" i="35"/>
  <c r="H23" i="35"/>
  <c r="G28" i="35"/>
  <c r="C25" i="35"/>
  <c r="C27" i="35"/>
  <c r="C28" i="35"/>
  <c r="C24" i="35"/>
  <c r="C9" i="35"/>
  <c r="E9" i="35"/>
  <c r="E8" i="35" s="1"/>
  <c r="H9" i="35"/>
  <c r="H8" i="35" s="1"/>
  <c r="I9" i="35"/>
  <c r="I8" i="35" s="1"/>
  <c r="G23" i="35" l="1"/>
  <c r="I23" i="35"/>
  <c r="C23" i="35"/>
  <c r="G20" i="35" l="1"/>
  <c r="H20" i="35"/>
  <c r="I22" i="35"/>
  <c r="I21" i="35"/>
  <c r="D20" i="35"/>
  <c r="C20" i="35"/>
  <c r="E22" i="35"/>
  <c r="E21" i="35"/>
  <c r="E20" i="35" l="1"/>
  <c r="I20" i="35"/>
  <c r="H13" i="35" l="1"/>
  <c r="I13" i="35"/>
  <c r="D13" i="35" l="1"/>
  <c r="C13" i="35"/>
  <c r="G16" i="35"/>
  <c r="G15" i="35"/>
  <c r="J16" i="35" l="1"/>
  <c r="J15" i="35"/>
  <c r="E16" i="35"/>
  <c r="G11" i="35"/>
  <c r="G12" i="35"/>
  <c r="G18" i="35"/>
  <c r="J18" i="35" s="1"/>
  <c r="G19" i="35"/>
  <c r="J19" i="35" s="1"/>
  <c r="G17" i="35"/>
  <c r="J17" i="35" s="1"/>
  <c r="J11" i="35" l="1"/>
  <c r="J12" i="35"/>
  <c r="E18" i="35" l="1"/>
  <c r="E15" i="35"/>
  <c r="E17" i="35"/>
  <c r="E19" i="35"/>
  <c r="E14" i="35"/>
  <c r="E13" i="35" l="1"/>
  <c r="D11" i="35"/>
  <c r="D12" i="35" l="1"/>
  <c r="D9" i="35" s="1"/>
  <c r="D8" i="35" s="1"/>
  <c r="G10" i="35" l="1"/>
  <c r="G9" i="35" s="1"/>
  <c r="G8" i="35" s="1"/>
  <c r="J9" i="35" l="1"/>
  <c r="J10" i="35"/>
  <c r="G14" i="35" l="1"/>
  <c r="J14" i="35" l="1"/>
  <c r="G13" i="35"/>
</calcChain>
</file>

<file path=xl/sharedStrings.xml><?xml version="1.0" encoding="utf-8"?>
<sst xmlns="http://schemas.openxmlformats.org/spreadsheetml/2006/main" count="102" uniqueCount="85">
  <si>
    <t>№ п/п</t>
  </si>
  <si>
    <t>Всего</t>
  </si>
  <si>
    <t>в том числе</t>
  </si>
  <si>
    <t xml:space="preserve">областной бюджет
</t>
  </si>
  <si>
    <t xml:space="preserve">Федеральный бюджет
</t>
  </si>
  <si>
    <t>руб.</t>
  </si>
  <si>
    <t>Информация по контрактам</t>
  </si>
  <si>
    <t>Номер и дата заклю-чения договора (контрак-та)</t>
  </si>
  <si>
    <t>1.1</t>
  </si>
  <si>
    <t>% освое-ния</t>
  </si>
  <si>
    <t>Создание центра цифрового образования детей «IT-куб»</t>
  </si>
  <si>
    <t xml:space="preserve">Объем бюджетных ассигнований на 2021 год, руб.  </t>
  </si>
  <si>
    <t>Кассовый расход учреждения с начала года, руб.</t>
  </si>
  <si>
    <t>-</t>
  </si>
  <si>
    <t>1.2</t>
  </si>
  <si>
    <t>Ремонт кабинетов«IT-куб»</t>
  </si>
  <si>
    <t>Дизайн-проектирование интерьеров "Центра цифрового образования детей " IT-куб"</t>
  </si>
  <si>
    <t>Компьютерное и переферийное оборудование</t>
  </si>
  <si>
    <t>Учебная мебель в компьютерные классы и коридоры                                    Поставка офисной мебели</t>
  </si>
  <si>
    <t>Учебная мебель в компьютерные классы и коридоры                                              Поставка школьной мебели</t>
  </si>
  <si>
    <t>№36 от 11.05.2021</t>
  </si>
  <si>
    <t>№35 от 11.05.2021</t>
  </si>
  <si>
    <t>№1 от 31.05.2021</t>
  </si>
  <si>
    <t>№1/1 от 28.07.2021</t>
  </si>
  <si>
    <t>Изготовление и установка межкомнатной перегородкии изготовление стеновых панелей для зонирования пространства "Центра цифрового образования детей " IT-куб"</t>
  </si>
  <si>
    <t>Услуги печати на ПВХ для оформления "Центра цифрового образования детей " IT-куб"</t>
  </si>
  <si>
    <t>Ремонт гардеробной с изготовлением и установкой гардеробного оборудования</t>
  </si>
  <si>
    <t xml:space="preserve">Ремонт потолка в коридоре «IT-куб» </t>
  </si>
  <si>
    <t xml:space="preserve">Монтаж системы экстренного оповещения работников, обучающихся и иных лиц, находящихся на объекте, о потенциальной угрозе возникновения или возникновения ЧС здания лицея по адресу: 612962, г. Вятские Поляны, ул. Азина, д. 45 </t>
  </si>
  <si>
    <t>Монтаж системы экстренного оповещения работников, обучающихся и иных лиц, находящихся на объекте, о потенциальной угрозе возникновения или возникновения ЧС здания лицея по адресу: 612962, г. Вятские Поляны, ул. Азина, д.37 "А"</t>
  </si>
  <si>
    <t>1.3</t>
  </si>
  <si>
    <t>Х</t>
  </si>
  <si>
    <t xml:space="preserve">МТО-Профи г. Вятские Поляны. ИНН 430704010781.      исполнен в полном объеме. Акт о приемке подписан обеими </t>
  </si>
  <si>
    <t>ООО "Мега-Строй" ИНН 4307011419 КПП/ 430701001    исполнен в полном объеме.              Акт о приемке подписан обеими  20.10.2021г.</t>
  </si>
  <si>
    <t xml:space="preserve"> ООО "Вятская фабрика дверей"                                          ИНН  4307015580;  КПП 430701001                исполнен в полном объеме.                                         Акт о приемке подписан обеими </t>
  </si>
  <si>
    <t xml:space="preserve">ИП Мигранов,  ИНН 164408862287, г. Казань, ул. Беломорская, д. 8/18                                                исполнен в полном объеме. Акт о приемке подписан обеими </t>
  </si>
  <si>
    <t>30.08.2021 №4969</t>
  </si>
  <si>
    <t>30.08.2021 №4970</t>
  </si>
  <si>
    <t>СВЕДЕНИЯ О КОНТРАГНЕНТЕ / ИСПОЛНЕНИИ КОНТРАКТОВ</t>
  </si>
  <si>
    <t xml:space="preserve">ИП Логтнова Н.В. ИНН 430701613165 Дизайн-проектирование интерьеров:  1)зонирование пространства                                         2)3d-Визуализация проекта                                              3) Авторское сопровождение проекта                     Акт о приемке подписан обеими сторонами.                                        </t>
  </si>
  <si>
    <t>ООО "Робитрон" ИНН 4345488717, ОГРН 1194350001724. ОКПО 36032042. Исполнен в полном объеме. Акт о приемке подписан обеими сторонами. Заключение технической экспертизы от 20.08.2021г.</t>
  </si>
  <si>
    <t xml:space="preserve"> ООО "Школьный мир"ИНН 7720547914, ОГРН 1067746404285, ОКПО 94459452 Исполнен в полном объеме. Акт о приемке подписан обеими сторонами. </t>
  </si>
  <si>
    <t xml:space="preserve"> ООО "Мега-Строй"  ИНН 4307011419 ОГРН 1084307000271                                                     Исполнен в полном объеме. Акт о приемке подписан обеими сторонами. 17.09.2021 г. </t>
  </si>
  <si>
    <t>Исполнение контрактов за 2021 год</t>
  </si>
  <si>
    <t>Кировское областное государственное общеобразовательное автономное учреждение "Вятский многопрофильный лицей"</t>
  </si>
  <si>
    <t>1.4</t>
  </si>
  <si>
    <t>1 «IT- куб» - КОГОАУ Вятский многопрофильный лицей</t>
  </si>
  <si>
    <t>2 Мероприятия по созданию центра цифрового образования детей «IT-куб»</t>
  </si>
  <si>
    <t>2.1</t>
  </si>
  <si>
    <t>2.2</t>
  </si>
  <si>
    <t>2.3</t>
  </si>
  <si>
    <t>2.4</t>
  </si>
  <si>
    <t>2.5</t>
  </si>
  <si>
    <t>2.6</t>
  </si>
  <si>
    <t>3 Монтаж системы экстренного оповещения работников, обучающихся и иных лиц</t>
  </si>
  <si>
    <t>3.1</t>
  </si>
  <si>
    <t>3.2</t>
  </si>
  <si>
    <t xml:space="preserve"> ООО «Технические средства охраны» 
ИНН 4345253539/ КПП 434501001
Единственный поставщик. Исполнен в полном объеме. Акт о приемке подписан обеими </t>
  </si>
  <si>
    <t>наименование мероприятия (объекта, работ, услуг)</t>
  </si>
  <si>
    <t>4 Коммунальные услуги</t>
  </si>
  <si>
    <t>4.1</t>
  </si>
  <si>
    <t xml:space="preserve">№ 2408 от 24.09.2021 </t>
  </si>
  <si>
    <t xml:space="preserve"> №2 от 27.09.2021</t>
  </si>
  <si>
    <t>№5  от 19.08.2021</t>
  </si>
  <si>
    <t xml:space="preserve"> № 54-21  от 18.08.2021</t>
  </si>
  <si>
    <t>№068 от 17.03.2021</t>
  </si>
  <si>
    <t>№3675-2021/ТКО от 24.02.2021</t>
  </si>
  <si>
    <t>4.2</t>
  </si>
  <si>
    <t>4.3</t>
  </si>
  <si>
    <t>4.4</t>
  </si>
  <si>
    <t>4.5</t>
  </si>
  <si>
    <t>Оказание услуг по обращению с твердыми коммунальными отходами</t>
  </si>
  <si>
    <t>Водоотведение</t>
  </si>
  <si>
    <t xml:space="preserve">№1-44 от 29.12.2020 </t>
  </si>
  <si>
    <t>№ 762 от 28.12.2020</t>
  </si>
  <si>
    <t>№ 324682 от 30.12.2020</t>
  </si>
  <si>
    <t>№ 1-220  от 15.12.2020</t>
  </si>
  <si>
    <t>Холодное водоснабжение</t>
  </si>
  <si>
    <t>Теплоснабжение</t>
  </si>
  <si>
    <t>Электроснабжение</t>
  </si>
  <si>
    <t xml:space="preserve">ООО "ТЕПЛОСНАБ" г. Вятские Поляны  ИНН/КПП: 4307020572: 430701001                                             </t>
  </si>
  <si>
    <t xml:space="preserve">АО "Куприт"г. Киров ИНН/КПП 4346049110 / 434501001  исполнен в полном объеме. Акт о приемке подписан обеими </t>
  </si>
  <si>
    <t xml:space="preserve">ООО "Водоотведение" г. Вятские Поляны ИНН/КПП 4307017925. 430701001  исполнен в полном объеме. Акт о приемке подписан обеими </t>
  </si>
  <si>
    <t xml:space="preserve">Кировский филиал "ЭнергосбыТ Плюс" ИНН/КПП  5612042824 / 502401001  исполнен в полном объеме. Акт о приемке подписан обеими </t>
  </si>
  <si>
    <t xml:space="preserve">ООО "Водоканал" г. Вятские Поляны ИНН/КПП 4307015614 / 430701001   исполнен в полном объеме. Акт о приемке подписан обеими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</si>
</sst>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dd/m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/>
    <xf numFmtId="0" fontId="6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8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top"/>
    </xf>
    <xf numFmtId="49" fontId="8" fillId="0" borderId="2" xfId="0" applyNumberFormat="1" applyFont="1" applyFill="1" applyBorder="1" applyAlignment="1" applyProtection="1">
      <alignment vertical="center" wrapText="1"/>
    </xf>
    <xf numFmtId="0" fontId="9" fillId="0" borderId="2" xfId="0" applyFont="1" applyFill="1" applyBorder="1" applyAlignment="1">
      <alignment vertical="center" wrapText="1"/>
    </xf>
    <xf numFmtId="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10" fillId="0" borderId="7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top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9" fontId="10" fillId="2" borderId="7" xfId="1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10" fillId="2" borderId="6" xfId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9" fontId="10" fillId="0" borderId="2" xfId="1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Fill="1" applyBorder="1" applyAlignment="1" applyProtection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9" fontId="10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Процентный" xfId="1" builtinId="5"/>
    <cellStyle name="Финансовый 2" xfId="2"/>
    <cellStyle name="Финансовый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zoomScale="75" zoomScaleNormal="75" workbookViewId="0">
      <pane xSplit="2" ySplit="7" topLeftCell="C8" activePane="bottomRight" state="frozen"/>
      <selection pane="topRight" activeCell="C1" sqref="C1"/>
      <selection pane="bottomLeft" activeCell="A10" sqref="A10"/>
      <selection pane="bottomRight" activeCell="G11" sqref="G11"/>
    </sheetView>
  </sheetViews>
  <sheetFormatPr defaultColWidth="9.140625" defaultRowHeight="18.75" x14ac:dyDescent="0.3"/>
  <cols>
    <col min="1" max="1" width="5.85546875" style="2" customWidth="1"/>
    <col min="2" max="2" width="39.85546875" style="2" customWidth="1"/>
    <col min="3" max="3" width="18.7109375" style="45" customWidth="1"/>
    <col min="4" max="4" width="17.42578125" style="45" customWidth="1"/>
    <col min="5" max="5" width="19.28515625" style="45" customWidth="1"/>
    <col min="6" max="6" width="16.42578125" style="45" customWidth="1"/>
    <col min="7" max="7" width="19.42578125" style="45" customWidth="1"/>
    <col min="8" max="8" width="18.140625" style="45" customWidth="1"/>
    <col min="9" max="9" width="18" style="45" customWidth="1"/>
    <col min="10" max="10" width="9.85546875" style="45" customWidth="1"/>
    <col min="11" max="11" width="45.7109375" style="45" customWidth="1"/>
    <col min="12" max="12" width="9.140625" style="2"/>
    <col min="13" max="13" width="16.28515625" style="2" customWidth="1"/>
    <col min="14" max="18" width="9.140625" style="2"/>
    <col min="19" max="16384" width="9.140625" style="3"/>
  </cols>
  <sheetData>
    <row r="1" spans="1:18" ht="42.75" customHeight="1" x14ac:dyDescent="0.3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8" ht="23.25" customHeight="1" x14ac:dyDescent="0.3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8" ht="15.75" customHeight="1" x14ac:dyDescent="0.3">
      <c r="A3" s="4"/>
      <c r="B3" s="4"/>
      <c r="C3" s="5"/>
      <c r="D3" s="5"/>
      <c r="E3" s="5"/>
      <c r="F3" s="5"/>
      <c r="G3" s="5"/>
      <c r="H3" s="5"/>
      <c r="I3" s="6"/>
      <c r="J3" s="6"/>
      <c r="K3" s="6" t="s">
        <v>5</v>
      </c>
    </row>
    <row r="4" spans="1:18" ht="75" customHeight="1" x14ac:dyDescent="0.3">
      <c r="A4" s="7" t="s">
        <v>0</v>
      </c>
      <c r="B4" s="7" t="s">
        <v>58</v>
      </c>
      <c r="C4" s="8" t="s">
        <v>11</v>
      </c>
      <c r="D4" s="9"/>
      <c r="E4" s="10"/>
      <c r="F4" s="11" t="s">
        <v>6</v>
      </c>
      <c r="G4" s="8" t="s">
        <v>12</v>
      </c>
      <c r="H4" s="9"/>
      <c r="I4" s="10"/>
      <c r="J4" s="7" t="s">
        <v>9</v>
      </c>
      <c r="K4" s="7" t="s">
        <v>38</v>
      </c>
    </row>
    <row r="5" spans="1:18" ht="27.75" customHeight="1" x14ac:dyDescent="0.3">
      <c r="A5" s="12"/>
      <c r="B5" s="12"/>
      <c r="C5" s="7" t="s">
        <v>1</v>
      </c>
      <c r="D5" s="13" t="s">
        <v>2</v>
      </c>
      <c r="E5" s="14"/>
      <c r="F5" s="7" t="s">
        <v>7</v>
      </c>
      <c r="G5" s="7" t="s">
        <v>1</v>
      </c>
      <c r="H5" s="13" t="s">
        <v>2</v>
      </c>
      <c r="I5" s="14"/>
      <c r="J5" s="12"/>
      <c r="K5" s="12"/>
    </row>
    <row r="6" spans="1:18" ht="50.25" customHeight="1" x14ac:dyDescent="0.3">
      <c r="A6" s="15"/>
      <c r="B6" s="15"/>
      <c r="C6" s="15"/>
      <c r="D6" s="16" t="s">
        <v>4</v>
      </c>
      <c r="E6" s="16" t="s">
        <v>3</v>
      </c>
      <c r="F6" s="15"/>
      <c r="G6" s="15"/>
      <c r="H6" s="16" t="s">
        <v>4</v>
      </c>
      <c r="I6" s="16" t="s">
        <v>3</v>
      </c>
      <c r="J6" s="15"/>
      <c r="K6" s="15"/>
    </row>
    <row r="7" spans="1:18" ht="15.75" customHeight="1" x14ac:dyDescent="0.3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18</v>
      </c>
      <c r="G7" s="16">
        <v>23</v>
      </c>
      <c r="H7" s="16">
        <v>24</v>
      </c>
      <c r="I7" s="16">
        <v>25</v>
      </c>
      <c r="J7" s="16">
        <v>26</v>
      </c>
      <c r="K7" s="16">
        <v>27</v>
      </c>
    </row>
    <row r="8" spans="1:18" s="22" customFormat="1" ht="51" customHeight="1" x14ac:dyDescent="0.25">
      <c r="A8" s="17" t="s">
        <v>46</v>
      </c>
      <c r="B8" s="18"/>
      <c r="C8" s="19">
        <f>C9</f>
        <v>11698700</v>
      </c>
      <c r="D8" s="19">
        <f t="shared" ref="D8:E8" si="0">D9</f>
        <v>11698700</v>
      </c>
      <c r="E8" s="19">
        <f t="shared" si="0"/>
        <v>0</v>
      </c>
      <c r="F8" s="19" t="s">
        <v>31</v>
      </c>
      <c r="G8" s="19">
        <f>G9</f>
        <v>11698700</v>
      </c>
      <c r="H8" s="19">
        <f t="shared" ref="H8:I8" si="1">H9</f>
        <v>11125502</v>
      </c>
      <c r="I8" s="19">
        <f t="shared" si="1"/>
        <v>0</v>
      </c>
      <c r="J8" s="20" t="s">
        <v>31</v>
      </c>
      <c r="K8" s="19" t="s">
        <v>31</v>
      </c>
      <c r="L8" s="21"/>
      <c r="M8" s="21"/>
      <c r="N8" s="21"/>
      <c r="O8" s="21"/>
      <c r="P8" s="21"/>
      <c r="Q8" s="21"/>
      <c r="R8" s="21"/>
    </row>
    <row r="9" spans="1:18" s="29" customFormat="1" ht="57" customHeight="1" x14ac:dyDescent="0.25">
      <c r="A9" s="23" t="s">
        <v>8</v>
      </c>
      <c r="B9" s="24" t="s">
        <v>10</v>
      </c>
      <c r="C9" s="25">
        <f>C10+C11+C12</f>
        <v>11698700</v>
      </c>
      <c r="D9" s="25">
        <f t="shared" ref="D9:E9" si="2">D10+D11+D12</f>
        <v>11698700</v>
      </c>
      <c r="E9" s="25">
        <f t="shared" si="2"/>
        <v>0</v>
      </c>
      <c r="F9" s="26" t="s">
        <v>13</v>
      </c>
      <c r="G9" s="25">
        <f>G10+G11+G12</f>
        <v>11698700</v>
      </c>
      <c r="H9" s="25">
        <f>H10+H11</f>
        <v>11125502</v>
      </c>
      <c r="I9" s="25">
        <f>I10+I11</f>
        <v>0</v>
      </c>
      <c r="J9" s="27">
        <f>G9/C9</f>
        <v>1</v>
      </c>
      <c r="K9" s="25"/>
      <c r="L9" s="28"/>
      <c r="M9" s="28"/>
      <c r="N9" s="28"/>
      <c r="O9" s="28"/>
      <c r="P9" s="28"/>
      <c r="Q9" s="28"/>
      <c r="R9" s="28"/>
    </row>
    <row r="10" spans="1:18" s="29" customFormat="1" ht="131.25" x14ac:dyDescent="0.25">
      <c r="A10" s="23" t="s">
        <v>14</v>
      </c>
      <c r="B10" s="24" t="s">
        <v>17</v>
      </c>
      <c r="C10" s="25">
        <v>10691284</v>
      </c>
      <c r="D10" s="25">
        <v>10691284</v>
      </c>
      <c r="E10" s="25">
        <v>0</v>
      </c>
      <c r="F10" s="26" t="s">
        <v>22</v>
      </c>
      <c r="G10" s="25">
        <f>H10+I10</f>
        <v>10691284</v>
      </c>
      <c r="H10" s="25">
        <f>D10</f>
        <v>10691284</v>
      </c>
      <c r="I10" s="25">
        <v>0</v>
      </c>
      <c r="J10" s="27">
        <f>G10/C10</f>
        <v>1</v>
      </c>
      <c r="K10" s="25" t="s">
        <v>40</v>
      </c>
      <c r="L10" s="28"/>
      <c r="M10" s="28"/>
      <c r="N10" s="28"/>
      <c r="O10" s="28"/>
      <c r="P10" s="28"/>
      <c r="Q10" s="28"/>
      <c r="R10" s="28"/>
    </row>
    <row r="11" spans="1:18" s="29" customFormat="1" ht="75.75" customHeight="1" x14ac:dyDescent="0.25">
      <c r="A11" s="23" t="s">
        <v>30</v>
      </c>
      <c r="B11" s="24" t="s">
        <v>18</v>
      </c>
      <c r="C11" s="25">
        <v>434218</v>
      </c>
      <c r="D11" s="25">
        <f>C11</f>
        <v>434218</v>
      </c>
      <c r="E11" s="25">
        <v>0</v>
      </c>
      <c r="F11" s="26" t="s">
        <v>20</v>
      </c>
      <c r="G11" s="25">
        <f t="shared" ref="G11:G12" si="3">H11+I11</f>
        <v>434218</v>
      </c>
      <c r="H11" s="25">
        <v>434218</v>
      </c>
      <c r="I11" s="25">
        <v>0</v>
      </c>
      <c r="J11" s="27">
        <f>G11/C11</f>
        <v>1</v>
      </c>
      <c r="K11" s="25" t="s">
        <v>41</v>
      </c>
      <c r="L11" s="28"/>
      <c r="M11" s="28"/>
      <c r="N11" s="28"/>
      <c r="O11" s="28"/>
      <c r="P11" s="28"/>
      <c r="Q11" s="28"/>
      <c r="R11" s="28"/>
    </row>
    <row r="12" spans="1:18" s="29" customFormat="1" ht="75.75" customHeight="1" x14ac:dyDescent="0.25">
      <c r="A12" s="23" t="s">
        <v>45</v>
      </c>
      <c r="B12" s="24" t="s">
        <v>19</v>
      </c>
      <c r="C12" s="25">
        <v>573198</v>
      </c>
      <c r="D12" s="25">
        <f>C12</f>
        <v>573198</v>
      </c>
      <c r="E12" s="25">
        <v>0</v>
      </c>
      <c r="F12" s="26" t="s">
        <v>21</v>
      </c>
      <c r="G12" s="25">
        <f t="shared" si="3"/>
        <v>573198</v>
      </c>
      <c r="H12" s="25">
        <v>573198</v>
      </c>
      <c r="I12" s="25">
        <v>0</v>
      </c>
      <c r="J12" s="27">
        <f>G12/C12</f>
        <v>1</v>
      </c>
      <c r="K12" s="25" t="s">
        <v>41</v>
      </c>
      <c r="L12" s="28"/>
      <c r="M12" s="28"/>
      <c r="N12" s="28"/>
      <c r="O12" s="28"/>
      <c r="P12" s="28"/>
      <c r="Q12" s="28"/>
      <c r="R12" s="28"/>
    </row>
    <row r="13" spans="1:18" s="29" customFormat="1" ht="69" customHeight="1" x14ac:dyDescent="0.25">
      <c r="A13" s="30" t="s">
        <v>47</v>
      </c>
      <c r="B13" s="31"/>
      <c r="C13" s="32">
        <f>C14+C17+C19+C15+C16+C18</f>
        <v>5100000</v>
      </c>
      <c r="D13" s="32">
        <f t="shared" ref="D13:E13" si="4">D14+D17+D19+D15+D16+D18</f>
        <v>0</v>
      </c>
      <c r="E13" s="32">
        <f t="shared" si="4"/>
        <v>5100000</v>
      </c>
      <c r="F13" s="33" t="s">
        <v>31</v>
      </c>
      <c r="G13" s="32">
        <f>G14+G15+G16+G17+G18+G19</f>
        <v>5100000</v>
      </c>
      <c r="H13" s="32">
        <f t="shared" ref="H13:I13" si="5">H14+H15+H16+H17+H18+H19</f>
        <v>0</v>
      </c>
      <c r="I13" s="32">
        <f t="shared" si="5"/>
        <v>5100000</v>
      </c>
      <c r="J13" s="34" t="s">
        <v>31</v>
      </c>
      <c r="K13" s="32" t="s">
        <v>31</v>
      </c>
      <c r="L13" s="28"/>
      <c r="M13" s="28"/>
      <c r="N13" s="28"/>
      <c r="O13" s="28"/>
      <c r="P13" s="28"/>
      <c r="Q13" s="28"/>
      <c r="R13" s="28"/>
    </row>
    <row r="14" spans="1:18" s="29" customFormat="1" ht="93.75" x14ac:dyDescent="0.25">
      <c r="A14" s="23" t="s">
        <v>48</v>
      </c>
      <c r="B14" s="24" t="s">
        <v>15</v>
      </c>
      <c r="C14" s="25">
        <v>4199343.5999999996</v>
      </c>
      <c r="D14" s="25">
        <v>0</v>
      </c>
      <c r="E14" s="25">
        <f>C14</f>
        <v>4199343.5999999996</v>
      </c>
      <c r="F14" s="26" t="s">
        <v>23</v>
      </c>
      <c r="G14" s="25">
        <f>H14+I14</f>
        <v>4199343.5999999996</v>
      </c>
      <c r="H14" s="25">
        <v>0</v>
      </c>
      <c r="I14" s="25">
        <v>4199343.5999999996</v>
      </c>
      <c r="J14" s="27">
        <f>G14/C14</f>
        <v>1</v>
      </c>
      <c r="K14" s="25" t="s">
        <v>42</v>
      </c>
      <c r="L14" s="28"/>
      <c r="M14" s="28"/>
      <c r="N14" s="28"/>
      <c r="O14" s="28"/>
      <c r="P14" s="28"/>
      <c r="Q14" s="28"/>
      <c r="R14" s="28"/>
    </row>
    <row r="15" spans="1:18" s="29" customFormat="1" ht="80.25" customHeight="1" x14ac:dyDescent="0.25">
      <c r="A15" s="23" t="s">
        <v>49</v>
      </c>
      <c r="B15" s="24" t="s">
        <v>26</v>
      </c>
      <c r="C15" s="25">
        <v>250410</v>
      </c>
      <c r="D15" s="25">
        <v>0</v>
      </c>
      <c r="E15" s="25">
        <f t="shared" ref="E15:E22" si="6">C15</f>
        <v>250410</v>
      </c>
      <c r="F15" s="26" t="s">
        <v>61</v>
      </c>
      <c r="G15" s="25">
        <f>H15+I15</f>
        <v>250410</v>
      </c>
      <c r="H15" s="25">
        <v>0</v>
      </c>
      <c r="I15" s="25">
        <v>250410</v>
      </c>
      <c r="J15" s="27">
        <f>G15/C15</f>
        <v>1</v>
      </c>
      <c r="K15" s="25" t="s">
        <v>32</v>
      </c>
      <c r="L15" s="28"/>
      <c r="M15" s="28"/>
      <c r="N15" s="28"/>
      <c r="O15" s="28"/>
      <c r="P15" s="28"/>
      <c r="Q15" s="28"/>
      <c r="R15" s="28"/>
    </row>
    <row r="16" spans="1:18" s="29" customFormat="1" ht="108" customHeight="1" x14ac:dyDescent="0.25">
      <c r="A16" s="23" t="s">
        <v>50</v>
      </c>
      <c r="B16" s="24" t="s">
        <v>27</v>
      </c>
      <c r="C16" s="25">
        <v>150246.39999999999</v>
      </c>
      <c r="D16" s="25">
        <v>0</v>
      </c>
      <c r="E16" s="25">
        <f t="shared" ref="E16" si="7">C16</f>
        <v>150246.39999999999</v>
      </c>
      <c r="F16" s="26" t="s">
        <v>62</v>
      </c>
      <c r="G16" s="25">
        <f>H16+I16</f>
        <v>150246.39999999999</v>
      </c>
      <c r="H16" s="25">
        <v>0</v>
      </c>
      <c r="I16" s="25">
        <v>150246.39999999999</v>
      </c>
      <c r="J16" s="27">
        <f>G16/C16</f>
        <v>1</v>
      </c>
      <c r="K16" s="25" t="s">
        <v>33</v>
      </c>
      <c r="L16" s="28"/>
      <c r="M16" s="28"/>
      <c r="N16" s="28"/>
      <c r="O16" s="28"/>
      <c r="P16" s="28"/>
      <c r="Q16" s="28"/>
      <c r="R16" s="28"/>
    </row>
    <row r="17" spans="1:18" s="29" customFormat="1" ht="92.25" customHeight="1" x14ac:dyDescent="0.25">
      <c r="A17" s="23" t="s">
        <v>51</v>
      </c>
      <c r="B17" s="24" t="s">
        <v>16</v>
      </c>
      <c r="C17" s="25">
        <v>156200</v>
      </c>
      <c r="D17" s="25">
        <v>0</v>
      </c>
      <c r="E17" s="25">
        <f t="shared" si="6"/>
        <v>156200</v>
      </c>
      <c r="F17" s="26" t="s">
        <v>65</v>
      </c>
      <c r="G17" s="25">
        <f>H17+I17</f>
        <v>156200</v>
      </c>
      <c r="H17" s="25">
        <v>0</v>
      </c>
      <c r="I17" s="25">
        <v>156200</v>
      </c>
      <c r="J17" s="27">
        <f>G17/C17</f>
        <v>1</v>
      </c>
      <c r="K17" s="25" t="s">
        <v>39</v>
      </c>
      <c r="L17" s="28"/>
      <c r="M17" s="28"/>
      <c r="N17" s="28"/>
      <c r="O17" s="28"/>
      <c r="P17" s="28"/>
      <c r="Q17" s="28"/>
      <c r="R17" s="28"/>
    </row>
    <row r="18" spans="1:18" s="29" customFormat="1" ht="150" x14ac:dyDescent="0.25">
      <c r="A18" s="23" t="s">
        <v>52</v>
      </c>
      <c r="B18" s="24" t="s">
        <v>24</v>
      </c>
      <c r="C18" s="25">
        <v>256000</v>
      </c>
      <c r="D18" s="25">
        <v>0</v>
      </c>
      <c r="E18" s="25">
        <f t="shared" si="6"/>
        <v>256000</v>
      </c>
      <c r="F18" s="26" t="s">
        <v>63</v>
      </c>
      <c r="G18" s="25">
        <f t="shared" ref="G18:G19" si="8">H18+I18</f>
        <v>256000</v>
      </c>
      <c r="H18" s="25">
        <v>0</v>
      </c>
      <c r="I18" s="25">
        <v>256000</v>
      </c>
      <c r="J18" s="27">
        <f>G18/C18</f>
        <v>1</v>
      </c>
      <c r="K18" s="25" t="s">
        <v>34</v>
      </c>
      <c r="L18" s="28"/>
      <c r="M18" s="28"/>
      <c r="N18" s="28"/>
      <c r="O18" s="28"/>
      <c r="P18" s="28"/>
      <c r="Q18" s="28"/>
      <c r="R18" s="28"/>
    </row>
    <row r="19" spans="1:18" ht="67.5" customHeight="1" x14ac:dyDescent="0.3">
      <c r="A19" s="23" t="s">
        <v>53</v>
      </c>
      <c r="B19" s="24" t="s">
        <v>25</v>
      </c>
      <c r="C19" s="25">
        <v>87800</v>
      </c>
      <c r="D19" s="25">
        <v>0</v>
      </c>
      <c r="E19" s="25">
        <f t="shared" si="6"/>
        <v>87800</v>
      </c>
      <c r="F19" s="26" t="s">
        <v>64</v>
      </c>
      <c r="G19" s="25">
        <f t="shared" si="8"/>
        <v>87800</v>
      </c>
      <c r="H19" s="25">
        <v>0</v>
      </c>
      <c r="I19" s="25">
        <v>87800</v>
      </c>
      <c r="J19" s="27">
        <f>G19/C19</f>
        <v>1</v>
      </c>
      <c r="K19" s="25" t="s">
        <v>35</v>
      </c>
    </row>
    <row r="20" spans="1:18" ht="67.5" customHeight="1" x14ac:dyDescent="0.3">
      <c r="A20" s="35" t="s">
        <v>54</v>
      </c>
      <c r="B20" s="36"/>
      <c r="C20" s="37">
        <f>C21+C22</f>
        <v>180000</v>
      </c>
      <c r="D20" s="37">
        <f t="shared" ref="D20" si="9">D21+D22</f>
        <v>0</v>
      </c>
      <c r="E20" s="37">
        <f>E21+E22</f>
        <v>180000</v>
      </c>
      <c r="F20" s="37" t="s">
        <v>31</v>
      </c>
      <c r="G20" s="37">
        <f t="shared" ref="G20:I20" si="10">G21+G22</f>
        <v>180000</v>
      </c>
      <c r="H20" s="37">
        <f t="shared" si="10"/>
        <v>0</v>
      </c>
      <c r="I20" s="37">
        <f t="shared" si="10"/>
        <v>180000</v>
      </c>
      <c r="J20" s="38" t="s">
        <v>31</v>
      </c>
      <c r="K20" s="32" t="s">
        <v>31</v>
      </c>
    </row>
    <row r="21" spans="1:18" ht="147" customHeight="1" x14ac:dyDescent="0.3">
      <c r="A21" s="23" t="s">
        <v>55</v>
      </c>
      <c r="B21" s="39" t="s">
        <v>28</v>
      </c>
      <c r="C21" s="25">
        <v>45000</v>
      </c>
      <c r="D21" s="25">
        <v>0</v>
      </c>
      <c r="E21" s="25">
        <f t="shared" si="6"/>
        <v>45000</v>
      </c>
      <c r="F21" s="40" t="s">
        <v>36</v>
      </c>
      <c r="G21" s="25">
        <v>45000</v>
      </c>
      <c r="H21" s="25">
        <v>0</v>
      </c>
      <c r="I21" s="25">
        <f t="shared" ref="I21:I22" si="11">G21</f>
        <v>45000</v>
      </c>
      <c r="J21" s="41">
        <v>1</v>
      </c>
      <c r="K21" s="25" t="s">
        <v>57</v>
      </c>
    </row>
    <row r="22" spans="1:18" ht="147" customHeight="1" x14ac:dyDescent="0.3">
      <c r="A22" s="23" t="s">
        <v>56</v>
      </c>
      <c r="B22" s="39" t="s">
        <v>29</v>
      </c>
      <c r="C22" s="25">
        <v>135000</v>
      </c>
      <c r="D22" s="25">
        <v>0</v>
      </c>
      <c r="E22" s="25">
        <f t="shared" si="6"/>
        <v>135000</v>
      </c>
      <c r="F22" s="40" t="s">
        <v>37</v>
      </c>
      <c r="G22" s="25">
        <v>135000</v>
      </c>
      <c r="H22" s="25">
        <v>0</v>
      </c>
      <c r="I22" s="25">
        <f t="shared" si="11"/>
        <v>135000</v>
      </c>
      <c r="J22" s="41">
        <v>1</v>
      </c>
      <c r="K22" s="25" t="s">
        <v>57</v>
      </c>
    </row>
    <row r="23" spans="1:18" ht="30" customHeight="1" x14ac:dyDescent="0.3">
      <c r="A23" s="50" t="s">
        <v>59</v>
      </c>
      <c r="B23" s="51"/>
      <c r="C23" s="32">
        <f>SUM(C24:C28)</f>
        <v>5429900</v>
      </c>
      <c r="D23" s="32">
        <f>SUM(D24:D28)</f>
        <v>0</v>
      </c>
      <c r="E23" s="32">
        <f>SUM(E24:E28)</f>
        <v>5429900</v>
      </c>
      <c r="F23" s="32" t="s">
        <v>31</v>
      </c>
      <c r="G23" s="32">
        <f>SUM(G24:G28)</f>
        <v>5429903</v>
      </c>
      <c r="H23" s="32">
        <f>SUM(H24:H28)</f>
        <v>3</v>
      </c>
      <c r="I23" s="32">
        <f>SUM(I24:I28)</f>
        <v>5429900</v>
      </c>
      <c r="J23" s="52" t="s">
        <v>31</v>
      </c>
      <c r="K23" s="32" t="s">
        <v>31</v>
      </c>
    </row>
    <row r="24" spans="1:18" ht="57" customHeight="1" x14ac:dyDescent="0.3">
      <c r="A24" s="42" t="s">
        <v>60</v>
      </c>
      <c r="B24" s="46" t="s">
        <v>71</v>
      </c>
      <c r="C24" s="25">
        <f>D24+E24</f>
        <v>218452.39</v>
      </c>
      <c r="D24" s="43">
        <v>0</v>
      </c>
      <c r="E24" s="43">
        <v>218452.39</v>
      </c>
      <c r="F24" s="43" t="s">
        <v>66</v>
      </c>
      <c r="G24" s="25">
        <f>H24+I24</f>
        <v>218452.39</v>
      </c>
      <c r="H24" s="43">
        <v>0</v>
      </c>
      <c r="I24" s="43">
        <v>218452.39</v>
      </c>
      <c r="J24" s="49">
        <v>1</v>
      </c>
      <c r="K24" s="43" t="s">
        <v>81</v>
      </c>
    </row>
    <row r="25" spans="1:18" ht="93.75" x14ac:dyDescent="0.3">
      <c r="A25" s="42" t="s">
        <v>67</v>
      </c>
      <c r="B25" s="44" t="s">
        <v>77</v>
      </c>
      <c r="C25" s="25">
        <f t="shared" ref="C25:C28" si="12">D25+E25</f>
        <v>113047.61</v>
      </c>
      <c r="D25" s="43">
        <v>0</v>
      </c>
      <c r="E25" s="47">
        <v>113047.61</v>
      </c>
      <c r="F25" s="47" t="s">
        <v>74</v>
      </c>
      <c r="G25" s="48">
        <f>H25+I25</f>
        <v>113047.61</v>
      </c>
      <c r="H25" s="47">
        <v>0</v>
      </c>
      <c r="I25" s="47">
        <f>E25</f>
        <v>113047.61</v>
      </c>
      <c r="J25" s="49">
        <v>1</v>
      </c>
      <c r="K25" s="43" t="s">
        <v>84</v>
      </c>
    </row>
    <row r="26" spans="1:18" ht="93.75" x14ac:dyDescent="0.3">
      <c r="A26" s="42" t="s">
        <v>68</v>
      </c>
      <c r="B26" s="44" t="s">
        <v>72</v>
      </c>
      <c r="C26" s="25">
        <f t="shared" si="12"/>
        <v>430000</v>
      </c>
      <c r="D26" s="43">
        <v>0</v>
      </c>
      <c r="E26" s="47">
        <v>430000</v>
      </c>
      <c r="F26" s="47" t="s">
        <v>73</v>
      </c>
      <c r="G26" s="48">
        <f t="shared" ref="G26:G27" si="13">H26+I26</f>
        <v>430001</v>
      </c>
      <c r="H26" s="47">
        <v>1</v>
      </c>
      <c r="I26" s="47">
        <f t="shared" ref="I26:I28" si="14">E26</f>
        <v>430000</v>
      </c>
      <c r="J26" s="49">
        <v>1</v>
      </c>
      <c r="K26" s="43" t="s">
        <v>82</v>
      </c>
    </row>
    <row r="27" spans="1:18" ht="63.75" customHeight="1" x14ac:dyDescent="0.3">
      <c r="A27" s="42" t="s">
        <v>69</v>
      </c>
      <c r="B27" s="44" t="s">
        <v>78</v>
      </c>
      <c r="C27" s="25">
        <f t="shared" si="12"/>
        <v>3368400</v>
      </c>
      <c r="D27" s="43">
        <v>0</v>
      </c>
      <c r="E27" s="47">
        <v>3368400</v>
      </c>
      <c r="F27" s="47" t="s">
        <v>76</v>
      </c>
      <c r="G27" s="48">
        <f t="shared" si="13"/>
        <v>3368402</v>
      </c>
      <c r="H27" s="47">
        <v>2</v>
      </c>
      <c r="I27" s="47">
        <f t="shared" si="14"/>
        <v>3368400</v>
      </c>
      <c r="J27" s="49">
        <v>1</v>
      </c>
      <c r="K27" s="43" t="s">
        <v>80</v>
      </c>
    </row>
    <row r="28" spans="1:18" ht="93.75" x14ac:dyDescent="0.3">
      <c r="A28" s="42" t="s">
        <v>70</v>
      </c>
      <c r="B28" s="44" t="s">
        <v>79</v>
      </c>
      <c r="C28" s="25">
        <f t="shared" si="12"/>
        <v>1300000</v>
      </c>
      <c r="D28" s="43">
        <v>0</v>
      </c>
      <c r="E28" s="47">
        <v>1300000</v>
      </c>
      <c r="F28" s="47" t="s">
        <v>75</v>
      </c>
      <c r="G28" s="48">
        <f t="shared" ref="G28" si="15">H28+I28</f>
        <v>1300000</v>
      </c>
      <c r="H28" s="47">
        <v>0</v>
      </c>
      <c r="I28" s="47">
        <f t="shared" si="14"/>
        <v>1300000</v>
      </c>
      <c r="J28" s="49">
        <v>1</v>
      </c>
      <c r="K28" s="43" t="s">
        <v>83</v>
      </c>
    </row>
  </sheetData>
  <autoFilter ref="A7:M19"/>
  <mergeCells count="8">
    <mergeCell ref="A1:K1"/>
    <mergeCell ref="A2:K2"/>
    <mergeCell ref="A20:B20"/>
    <mergeCell ref="A13:B13"/>
    <mergeCell ref="A23:B23"/>
    <mergeCell ref="G4:I4"/>
    <mergeCell ref="A8:B8"/>
    <mergeCell ref="C4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г.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2022-02-21T11:43:55Z</dcterms:modified>
</cp:coreProperties>
</file>